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_КАЛІНОВСЬКА_ ПАПКИ для поточної роботи\П А П К А аналіз   графіки  табл ринок дослідження\ГРАФІКИ 2024 на сайт\01.09.2024 на сайт\"/>
    </mc:Choice>
  </mc:AlternateContent>
  <xr:revisionPtr revIDLastSave="0" documentId="13_ncr:1_{DC316E94-46E9-462D-8837-055140556574}"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<sst xmlns="http://schemas.openxmlformats.org/spreadsheetml/2006/main" count="61" uniqueCount="51">
  <si>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</si>
  <si>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</si>
  <si>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</si>
  <si>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</si>
  <si>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</si>
  <si>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</si>
  <si>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</si>
  <si>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</si>
  <si>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</si>
  <si>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</si>
  <si>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</si>
  <si>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</si>
  <si>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</si>
  <si>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</si>
  <si>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</si>
  <si>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</si>
  <si>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</si>
  <si>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</si>
  <si>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</si>
  <si>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</si>
  <si>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</si>
  <si>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</si>
  <si>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</si>
  <si>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</si>
  <si>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</si>
  <si>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</si>
  <si>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</si>
  <si>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</si>
  <si>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</si>
  <si>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</si>
  <si>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</si>
  <si>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</si>
  <si>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</si>
  <si>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</si>
  <si>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</si>
  <si>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</si>
  <si>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</si>
  <si>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</si>
  <si>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r>
      <t xml:space="preserve">Примітка
</t>
    </r>
    <r>
      <rPr>
        <sz val="9"/>
        <color rgb="FF000000"/>
        <rFont val="Times New Roman"/>
        <family val="1"/>
        <charset val="204"/>
      </rPr>
      <t xml:space="preserve">
(тис. грн)</t>
    </r>
  </si>
  <si>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</si>
  <si>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</si>
  <si>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</si>
  <si>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</si>
  <si>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</si>
  <si>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2024 рік
(станом на 01.09.2024)</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</si>
  <si>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01.09.2024)</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</si>
  <si>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01.09.2024)
</t>
    </r>
  </si>
  <si>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</si>
  <si>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xml:space="preserve"> *** -1 200,0
у червні 2023 р.</t>
  </si>
  <si>
    <t>*** -2,4042
у квітні 2024 р.</t>
  </si>
  <si>
    <t>*** 
- Заява ПАТ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</si>
</sst>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quot;₽&quot;"/>
    <numFmt numFmtId="166" formatCode="#,##0.00\ _₽"/>
    <numFmt numFmtId="167" formatCode="#,##0.0000"/>
    <numFmt numFmtId="168" formatCode="#,##0.000"/>
  </numFmts>
  <fonts count="23"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i/>
      <sz val="12"/>
      <color rgb="FF000000"/>
      <name val="Times New Roman"/>
      <family val="1"/>
      <charset val="204"/>
    </font>
    <font>
      <b/>
      <i/>
      <sz val="12"/>
      <color theme="0"/>
      <name val="Times New Roman"/>
      <family val="1"/>
      <charset val="204"/>
    </font>
    <font>
      <sz val="9"/>
      <name val="Times New Roman"/>
      <family val="1"/>
      <charset val="204"/>
    </font>
    <font>
      <i/>
      <sz val="12"/>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6">
    <xf numFmtId="0" fontId="0" fillId="0" borderId="0" xfId="0"/>
    <xf numFmtId="0" fontId="0" fillId="0" borderId="0" xfId="0" applyAlignment="1">
      <alignment horizontal="left" vertical="top"/>
    </xf>
    <xf numFmtId="0" fontId="0" fillId="0" borderId="0" xfId="0" applyAlignment="1">
      <alignment horizontal="center" vertical="top"/>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1" fontId="7" fillId="2" borderId="1" xfId="0" applyNumberFormat="1" applyFont="1" applyFill="1" applyBorder="1" applyAlignment="1">
      <alignment horizontal="center" vertical="center" shrinkToFit="1"/>
    </xf>
    <xf numFmtId="1" fontId="7" fillId="3" borderId="1" xfId="0" applyNumberFormat="1" applyFont="1" applyFill="1" applyBorder="1" applyAlignment="1">
      <alignment horizontal="center" vertical="center" shrinkToFit="1"/>
    </xf>
    <xf numFmtId="1" fontId="8" fillId="4" borderId="1" xfId="0" applyNumberFormat="1" applyFont="1" applyFill="1" applyBorder="1" applyAlignment="1">
      <alignment horizontal="center" vertical="center" shrinkToFi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7" fillId="2" borderId="2" xfId="0" applyNumberFormat="1" applyFont="1" applyFill="1" applyBorder="1" applyAlignment="1">
      <alignment horizontal="center" vertical="center" shrinkToFit="1"/>
    </xf>
    <xf numFmtId="1" fontId="7" fillId="3" borderId="2" xfId="0" applyNumberFormat="1" applyFont="1" applyFill="1" applyBorder="1" applyAlignment="1">
      <alignment horizontal="center" vertical="center" shrinkToFit="1"/>
    </xf>
    <xf numFmtId="3" fontId="7"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top" wrapText="1"/>
    </xf>
    <xf numFmtId="1" fontId="7" fillId="7" borderId="1" xfId="0" applyNumberFormat="1" applyFont="1" applyFill="1" applyBorder="1" applyAlignment="1">
      <alignment horizontal="center" vertical="center" shrinkToFit="1"/>
    </xf>
    <xf numFmtId="0" fontId="3" fillId="7" borderId="1" xfId="0" applyFont="1" applyFill="1" applyBorder="1" applyAlignment="1">
      <alignment horizontal="center" vertical="top" wrapText="1"/>
    </xf>
    <xf numFmtId="1" fontId="7" fillId="7" borderId="2"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1" fontId="7" fillId="7" borderId="3" xfId="0" applyNumberFormat="1" applyFont="1" applyFill="1" applyBorder="1" applyAlignment="1">
      <alignment horizontal="center" vertical="center" shrinkToFit="1"/>
    </xf>
    <xf numFmtId="164" fontId="7" fillId="7" borderId="4"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64" fontId="7" fillId="7" borderId="6" xfId="0" applyNumberFormat="1" applyFont="1" applyFill="1" applyBorder="1" applyAlignment="1">
      <alignment horizontal="center" vertical="center" shrinkToFi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1" fontId="7" fillId="2" borderId="3" xfId="0" applyNumberFormat="1" applyFont="1" applyFill="1" applyBorder="1" applyAlignment="1">
      <alignment horizontal="center" vertical="center" shrinkToFit="1"/>
    </xf>
    <xf numFmtId="164" fontId="7" fillId="2" borderId="4" xfId="0" applyNumberFormat="1" applyFont="1" applyFill="1" applyBorder="1" applyAlignment="1">
      <alignment horizontal="center" vertical="center" shrinkToFit="1"/>
    </xf>
    <xf numFmtId="1" fontId="7" fillId="2" borderId="5" xfId="0" applyNumberFormat="1" applyFont="1" applyFill="1" applyBorder="1" applyAlignment="1">
      <alignment horizontal="center" vertical="center" shrinkToFit="1"/>
    </xf>
    <xf numFmtId="164" fontId="7" fillId="2" borderId="6" xfId="0" applyNumberFormat="1" applyFont="1" applyFill="1" applyBorder="1" applyAlignment="1">
      <alignment horizontal="center" vertical="center" shrinkToFi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1" fontId="7" fillId="3" borderId="3" xfId="0" applyNumberFormat="1" applyFont="1" applyFill="1" applyBorder="1" applyAlignment="1">
      <alignment horizontal="center" vertical="center" shrinkToFit="1"/>
    </xf>
    <xf numFmtId="164" fontId="7" fillId="3" borderId="4" xfId="0" applyNumberFormat="1" applyFont="1" applyFill="1" applyBorder="1" applyAlignment="1">
      <alignment horizontal="center" vertical="center" shrinkToFit="1"/>
    </xf>
    <xf numFmtId="1" fontId="7" fillId="3" borderId="5" xfId="0" applyNumberFormat="1" applyFont="1" applyFill="1" applyBorder="1" applyAlignment="1">
      <alignment horizontal="center" vertical="center" shrinkToFit="1"/>
    </xf>
    <xf numFmtId="164" fontId="7" fillId="3" borderId="6" xfId="0" applyNumberFormat="1" applyFont="1" applyFill="1" applyBorder="1" applyAlignment="1">
      <alignment horizontal="center" vertical="center" shrinkToFi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1" fontId="8" fillId="4" borderId="3" xfId="0" applyNumberFormat="1" applyFont="1" applyFill="1" applyBorder="1" applyAlignment="1">
      <alignment horizontal="center" vertical="center" shrinkToFit="1"/>
    </xf>
    <xf numFmtId="164" fontId="8" fillId="4" borderId="4"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1" fontId="7" fillId="6" borderId="8" xfId="0" applyNumberFormat="1" applyFont="1" applyFill="1" applyBorder="1" applyAlignment="1">
      <alignment horizontal="center" vertical="center" shrinkToFit="1"/>
    </xf>
    <xf numFmtId="1" fontId="7" fillId="6" borderId="9" xfId="0" applyNumberFormat="1" applyFont="1" applyFill="1" applyBorder="1" applyAlignment="1">
      <alignment horizontal="center" vertical="center" shrinkToFit="1"/>
    </xf>
    <xf numFmtId="164" fontId="7" fillId="6" borderId="10"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1" fontId="5" fillId="2" borderId="17" xfId="0" applyNumberFormat="1" applyFont="1" applyFill="1" applyBorder="1" applyAlignment="1">
      <alignment horizontal="center" vertical="center" shrinkToFit="1"/>
    </xf>
    <xf numFmtId="1" fontId="5" fillId="2" borderId="18" xfId="0" applyNumberFormat="1" applyFont="1" applyFill="1" applyBorder="1" applyAlignment="1">
      <alignment horizontal="center" vertical="center" shrinkToFit="1"/>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12" fillId="0" borderId="19" xfId="0" applyNumberFormat="1" applyFont="1" applyBorder="1" applyAlignment="1">
      <alignment horizontal="right" vertical="top"/>
    </xf>
    <xf numFmtId="0" fontId="7"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7" fillId="7" borderId="22" xfId="0" applyNumberFormat="1" applyFont="1" applyFill="1" applyBorder="1" applyAlignment="1">
      <alignment horizontal="center" vertical="center" shrinkToFit="1"/>
    </xf>
    <xf numFmtId="1" fontId="7" fillId="7" borderId="23" xfId="0" applyNumberFormat="1" applyFont="1" applyFill="1" applyBorder="1" applyAlignment="1">
      <alignment horizontal="center" vertical="center" shrinkToFit="1"/>
    </xf>
    <xf numFmtId="4" fontId="7" fillId="7"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4" fontId="7" fillId="2"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3" fontId="7" fillId="3" borderId="23" xfId="0" applyNumberFormat="1" applyFont="1" applyFill="1" applyBorder="1" applyAlignment="1">
      <alignment horizontal="center" vertical="center" shrinkToFit="1"/>
    </xf>
    <xf numFmtId="4" fontId="7" fillId="3" borderId="21" xfId="0" applyNumberFormat="1" applyFont="1" applyFill="1" applyBorder="1" applyAlignment="1">
      <alignment horizontal="center" vertical="center" shrinkToFit="1"/>
    </xf>
    <xf numFmtId="1" fontId="7" fillId="6" borderId="24" xfId="0" applyNumberFormat="1" applyFont="1" applyFill="1" applyBorder="1" applyAlignment="1">
      <alignment horizontal="center" vertical="center" shrinkToFit="1"/>
    </xf>
    <xf numFmtId="3" fontId="8" fillId="4" borderId="22" xfId="0" applyNumberFormat="1" applyFont="1" applyFill="1" applyBorder="1" applyAlignment="1">
      <alignment horizontal="center" vertical="center" shrinkToFit="1"/>
    </xf>
    <xf numFmtId="3" fontId="8" fillId="4" borderId="23" xfId="0" applyNumberFormat="1" applyFont="1" applyFill="1" applyBorder="1" applyAlignment="1">
      <alignment horizontal="center" vertical="center" shrinkToFit="1"/>
    </xf>
    <xf numFmtId="165" fontId="9" fillId="7" borderId="5" xfId="0" applyNumberFormat="1" applyFont="1" applyFill="1" applyBorder="1" applyAlignment="1">
      <alignment horizontal="center" vertical="center" shrinkToFit="1"/>
    </xf>
    <xf numFmtId="165" fontId="9" fillId="7" borderId="2" xfId="0" applyNumberFormat="1" applyFont="1" applyFill="1" applyBorder="1" applyAlignment="1">
      <alignment horizontal="center" vertical="center" shrinkToFit="1"/>
    </xf>
    <xf numFmtId="165" fontId="9" fillId="7" borderId="6" xfId="0" applyNumberFormat="1" applyFont="1" applyFill="1" applyBorder="1" applyAlignment="1">
      <alignment horizontal="center" vertical="center" shrinkToFit="1"/>
    </xf>
    <xf numFmtId="165" fontId="9" fillId="2" borderId="5" xfId="0" applyNumberFormat="1" applyFont="1" applyFill="1" applyBorder="1" applyAlignment="1">
      <alignment horizontal="center" vertical="center" shrinkToFit="1"/>
    </xf>
    <xf numFmtId="165" fontId="9" fillId="2" borderId="2" xfId="0" applyNumberFormat="1" applyFont="1" applyFill="1" applyBorder="1" applyAlignment="1">
      <alignment horizontal="center" vertical="center" shrinkToFit="1"/>
    </xf>
    <xf numFmtId="166" fontId="9" fillId="2" borderId="6" xfId="0" applyNumberFormat="1" applyFont="1" applyFill="1" applyBorder="1" applyAlignment="1">
      <alignment horizontal="center" vertical="center" shrinkToFit="1"/>
    </xf>
    <xf numFmtId="165" fontId="9" fillId="3" borderId="5" xfId="0" applyNumberFormat="1" applyFont="1" applyFill="1" applyBorder="1" applyAlignment="1">
      <alignment horizontal="center" vertical="center" shrinkToFit="1"/>
    </xf>
    <xf numFmtId="165" fontId="9" fillId="3" borderId="2" xfId="0" applyNumberFormat="1" applyFont="1" applyFill="1" applyBorder="1" applyAlignment="1">
      <alignment horizontal="center" vertical="center" shrinkToFit="1"/>
    </xf>
    <xf numFmtId="166" fontId="9" fillId="3" borderId="6" xfId="0" applyNumberFormat="1" applyFont="1" applyFill="1" applyBorder="1" applyAlignment="1">
      <alignment horizontal="center" vertical="center" shrinkToFit="1"/>
    </xf>
    <xf numFmtId="1" fontId="7" fillId="6" borderId="26" xfId="0" applyNumberFormat="1" applyFont="1" applyFill="1" applyBorder="1" applyAlignment="1">
      <alignment horizontal="center" vertical="center" shrinkToFit="1"/>
    </xf>
    <xf numFmtId="1" fontId="7" fillId="6" borderId="27" xfId="0" applyNumberFormat="1" applyFont="1" applyFill="1" applyBorder="1" applyAlignment="1">
      <alignment horizontal="center" vertical="center" shrinkToFit="1"/>
    </xf>
    <xf numFmtId="4" fontId="8" fillId="4" borderId="4" xfId="0" applyNumberFormat="1" applyFont="1" applyFill="1" applyBorder="1" applyAlignment="1">
      <alignment horizontal="center" vertical="center" shrinkToFit="1"/>
    </xf>
    <xf numFmtId="167" fontId="21" fillId="0" borderId="29" xfId="0" applyNumberFormat="1" applyFont="1" applyBorder="1" applyAlignment="1">
      <alignment horizontal="center" vertical="center" wrapText="1" shrinkToFit="1"/>
    </xf>
    <xf numFmtId="0" fontId="22" fillId="2" borderId="6" xfId="0" applyFont="1" applyFill="1" applyBorder="1" applyAlignment="1">
      <alignment horizontal="left" vertical="top" wrapText="1"/>
    </xf>
    <xf numFmtId="168" fontId="19" fillId="6" borderId="28" xfId="0" applyNumberFormat="1" applyFont="1" applyFill="1" applyBorder="1" applyAlignment="1">
      <alignment horizontal="center" vertical="center" shrinkToFit="1"/>
    </xf>
    <xf numFmtId="168" fontId="7" fillId="6" borderId="25" xfId="0" applyNumberFormat="1" applyFont="1" applyFill="1" applyBorder="1" applyAlignment="1">
      <alignment horizontal="center" vertical="center" shrinkToFit="1"/>
    </xf>
    <xf numFmtId="168" fontId="8" fillId="4" borderId="4" xfId="0" applyNumberFormat="1" applyFont="1" applyFill="1" applyBorder="1" applyAlignment="1">
      <alignment horizontal="center" vertical="center" shrinkToFit="1"/>
    </xf>
    <xf numFmtId="168" fontId="8" fillId="4" borderId="21" xfId="0" applyNumberFormat="1" applyFont="1" applyFill="1" applyBorder="1" applyAlignment="1">
      <alignment horizontal="center" vertical="center" shrinkToFit="1"/>
    </xf>
    <xf numFmtId="0" fontId="11"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horizontal="left" vertical="top"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5"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0" fillId="0" borderId="0" xfId="0" applyFont="1" applyAlignment="1">
      <alignment horizontal="center" vertical="center" wrapText="1"/>
    </xf>
    <xf numFmtId="0" fontId="0" fillId="0" borderId="0" xfId="0" applyAlignment="1">
      <alignment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topLeftCell="B1" zoomScaleNormal="100" zoomScaleSheetLayoutView="100" workbookViewId="0">
      <selection activeCell="B3" sqref="B3:S23"/>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1.28515625" style="1" customWidth="1"/>
    <col min="6" max="6" width="13.7109375" style="1" customWidth="1"/>
    <col min="7" max="7" width="8.85546875" style="1" customWidth="1"/>
    <col min="8" max="8" width="10.85546875" style="1" customWidth="1"/>
    <col min="9" max="9" width="13.7109375" style="2" customWidth="1"/>
    <col min="10" max="10" width="8.5703125" style="1" customWidth="1"/>
    <col min="11" max="11" width="10.7109375" style="1" customWidth="1"/>
    <col min="12" max="12" width="14.140625" style="1" customWidth="1"/>
    <col min="13" max="13" width="9.28515625" style="1" customWidth="1"/>
    <col min="14" max="14" width="11" style="1" customWidth="1"/>
    <col min="15" max="15" width="14.140625" style="1" customWidth="1"/>
    <col min="16" max="16" width="9.7109375" style="1" customWidth="1"/>
    <col min="17" max="17" width="11" style="1" customWidth="1"/>
    <col min="18" max="18" width="16" style="1" customWidth="1"/>
    <col min="19" max="19" width="13.285156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7" t="s">
        <v>0</v>
      </c>
      <c r="R1" s="97"/>
    </row>
    <row r="2" spans="2:19" ht="43.5" customHeight="1" x14ac:dyDescent="0.25">
      <c r="C2" s="114" t="s">
        <v>46</v>
      </c>
      <c r="D2" s="115"/>
      <c r="E2" s="115"/>
      <c r="F2" s="115"/>
      <c r="G2" s="115"/>
      <c r="H2" s="115"/>
      <c r="I2" s="115"/>
      <c r="J2" s="115"/>
      <c r="K2" s="115"/>
      <c r="L2" s="115"/>
      <c r="M2" s="115"/>
      <c r="N2" s="115"/>
      <c r="O2" s="115"/>
      <c r="P2" s="115"/>
      <c r="Q2" s="115"/>
      <c r="R2" s="115"/>
    </row>
    <row r="3" spans="2:19" ht="43.5" customHeight="1" x14ac:dyDescent="0.2">
      <c r="B3" s="98" t="s">
        <v>1</v>
      </c>
      <c r="C3" s="100" t="s">
        <v>2</v>
      </c>
      <c r="D3" s="102" t="s">
        <v>30</v>
      </c>
      <c r="E3" s="103"/>
      <c r="F3" s="104"/>
      <c r="G3" s="105" t="s">
        <v>31</v>
      </c>
      <c r="H3" s="106"/>
      <c r="I3" s="107"/>
      <c r="J3" s="108" t="s">
        <v>39</v>
      </c>
      <c r="K3" s="109"/>
      <c r="L3" s="110"/>
      <c r="M3" s="105" t="s">
        <v>44</v>
      </c>
      <c r="N3" s="106"/>
      <c r="O3" s="107"/>
      <c r="P3" s="111" t="s">
        <v>45</v>
      </c>
      <c r="Q3" s="112"/>
      <c r="R3" s="113"/>
      <c r="S3" s="57" t="s">
        <v>38</v>
      </c>
    </row>
    <row r="4" spans="2:19" ht="66" customHeight="1" x14ac:dyDescent="0.25">
      <c r="B4" s="99"/>
      <c r="C4" s="101"/>
      <c r="D4" s="21" t="s">
        <v>32</v>
      </c>
      <c r="E4" s="18" t="s">
        <v>3</v>
      </c>
      <c r="F4" s="22" t="s">
        <v>33</v>
      </c>
      <c r="G4" s="27" t="s">
        <v>32</v>
      </c>
      <c r="H4" s="3" t="s">
        <v>3</v>
      </c>
      <c r="I4" s="28" t="s">
        <v>34</v>
      </c>
      <c r="J4" s="33" t="s">
        <v>32</v>
      </c>
      <c r="K4" s="4" t="s">
        <v>3</v>
      </c>
      <c r="L4" s="34" t="s">
        <v>35</v>
      </c>
      <c r="M4" s="39" t="s">
        <v>32</v>
      </c>
      <c r="N4" s="16" t="s">
        <v>3</v>
      </c>
      <c r="O4" s="40" t="s">
        <v>35</v>
      </c>
      <c r="P4" s="41" t="s">
        <v>32</v>
      </c>
      <c r="Q4" s="5" t="s">
        <v>3</v>
      </c>
      <c r="R4" s="42" t="s">
        <v>33</v>
      </c>
      <c r="S4" s="58"/>
    </row>
    <row r="5" spans="2:19" ht="33" customHeight="1" x14ac:dyDescent="0.25">
      <c r="B5" s="53" t="s">
        <v>4</v>
      </c>
      <c r="C5" s="46" t="s">
        <v>5</v>
      </c>
      <c r="D5" s="23">
        <v>8</v>
      </c>
      <c r="E5" s="17">
        <v>0</v>
      </c>
      <c r="F5" s="24">
        <v>432000</v>
      </c>
      <c r="G5" s="29">
        <v>0</v>
      </c>
      <c r="H5" s="6">
        <v>0</v>
      </c>
      <c r="I5" s="30">
        <v>72000</v>
      </c>
      <c r="J5" s="35">
        <v>3</v>
      </c>
      <c r="K5" s="7">
        <v>5</v>
      </c>
      <c r="L5" s="36">
        <v>417000</v>
      </c>
      <c r="M5" s="48">
        <v>0</v>
      </c>
      <c r="N5" s="49">
        <v>1</v>
      </c>
      <c r="O5" s="50">
        <v>76200</v>
      </c>
      <c r="P5" s="43">
        <f>D5+G5+J5+M5</f>
        <v>11</v>
      </c>
      <c r="Q5" s="8">
        <f>E5+H5+K5+N5</f>
        <v>6</v>
      </c>
      <c r="R5" s="44">
        <f>F5+I5+L5+O5</f>
        <v>997200</v>
      </c>
      <c r="S5" s="59"/>
    </row>
    <row r="6" spans="2:19" ht="32.25" customHeight="1" x14ac:dyDescent="0.25">
      <c r="B6" s="53" t="s">
        <v>6</v>
      </c>
      <c r="C6" s="46" t="s">
        <v>7</v>
      </c>
      <c r="D6" s="23">
        <v>13</v>
      </c>
      <c r="E6" s="17">
        <v>0</v>
      </c>
      <c r="F6" s="24">
        <v>304200</v>
      </c>
      <c r="G6" s="29">
        <v>3</v>
      </c>
      <c r="H6" s="6">
        <v>4</v>
      </c>
      <c r="I6" s="30">
        <v>286650</v>
      </c>
      <c r="J6" s="35">
        <v>6</v>
      </c>
      <c r="K6" s="7">
        <v>2</v>
      </c>
      <c r="L6" s="36">
        <v>486330</v>
      </c>
      <c r="M6" s="48">
        <v>2</v>
      </c>
      <c r="N6" s="49">
        <v>1</v>
      </c>
      <c r="O6" s="50">
        <v>299130</v>
      </c>
      <c r="P6" s="43">
        <f t="shared" ref="P6:P14" si="0">D6+G6+J6+M6</f>
        <v>24</v>
      </c>
      <c r="Q6" s="8">
        <f t="shared" ref="Q6:Q14" si="1">E6+H6+K6+N6</f>
        <v>7</v>
      </c>
      <c r="R6" s="44">
        <f>F6+I6+L6+O6</f>
        <v>1376310</v>
      </c>
      <c r="S6" s="59"/>
    </row>
    <row r="7" spans="2:19" ht="31.5" customHeight="1" x14ac:dyDescent="0.25">
      <c r="B7" s="53" t="s">
        <v>8</v>
      </c>
      <c r="C7" s="46" t="s">
        <v>9</v>
      </c>
      <c r="D7" s="23">
        <v>1</v>
      </c>
      <c r="E7" s="17">
        <v>0</v>
      </c>
      <c r="F7" s="24">
        <v>108000</v>
      </c>
      <c r="G7" s="29">
        <v>4</v>
      </c>
      <c r="H7" s="6">
        <v>2</v>
      </c>
      <c r="I7" s="30">
        <v>693000</v>
      </c>
      <c r="J7" s="23">
        <v>1</v>
      </c>
      <c r="K7" s="7">
        <v>1</v>
      </c>
      <c r="L7" s="36">
        <v>462600</v>
      </c>
      <c r="M7" s="48">
        <v>0</v>
      </c>
      <c r="N7" s="49">
        <v>0</v>
      </c>
      <c r="O7" s="50">
        <v>120600</v>
      </c>
      <c r="P7" s="43">
        <f t="shared" si="0"/>
        <v>6</v>
      </c>
      <c r="Q7" s="8">
        <f t="shared" si="1"/>
        <v>3</v>
      </c>
      <c r="R7" s="44">
        <f t="shared" ref="R7:R19" si="2">F7+I7+L7+O7</f>
        <v>1384200</v>
      </c>
      <c r="S7" s="59"/>
    </row>
    <row r="8" spans="2:19" ht="36.75" customHeight="1" x14ac:dyDescent="0.25">
      <c r="B8" s="53" t="s">
        <v>10</v>
      </c>
      <c r="C8" s="46" t="s">
        <v>11</v>
      </c>
      <c r="D8" s="23">
        <v>19</v>
      </c>
      <c r="E8" s="17">
        <v>0</v>
      </c>
      <c r="F8" s="24">
        <v>171000</v>
      </c>
      <c r="G8" s="29">
        <v>0</v>
      </c>
      <c r="H8" s="6">
        <v>0</v>
      </c>
      <c r="I8" s="30">
        <v>5000</v>
      </c>
      <c r="J8" s="35">
        <v>4</v>
      </c>
      <c r="K8" s="7">
        <v>12</v>
      </c>
      <c r="L8" s="36">
        <v>161200</v>
      </c>
      <c r="M8" s="48">
        <v>2</v>
      </c>
      <c r="N8" s="49">
        <v>0</v>
      </c>
      <c r="O8" s="50">
        <v>59400</v>
      </c>
      <c r="P8" s="43">
        <f t="shared" si="0"/>
        <v>25</v>
      </c>
      <c r="Q8" s="8">
        <f t="shared" si="1"/>
        <v>12</v>
      </c>
      <c r="R8" s="44">
        <f t="shared" si="2"/>
        <v>396600</v>
      </c>
      <c r="S8" s="59"/>
    </row>
    <row r="9" spans="2:19" ht="32.25" customHeight="1" x14ac:dyDescent="0.25">
      <c r="B9" s="53" t="s">
        <v>12</v>
      </c>
      <c r="C9" s="46" t="s">
        <v>13</v>
      </c>
      <c r="D9" s="23">
        <v>3</v>
      </c>
      <c r="E9" s="17">
        <v>0</v>
      </c>
      <c r="F9" s="24">
        <v>18000</v>
      </c>
      <c r="G9" s="29">
        <v>0</v>
      </c>
      <c r="H9" s="6">
        <v>0</v>
      </c>
      <c r="I9" s="30">
        <v>18000</v>
      </c>
      <c r="J9" s="35">
        <v>0</v>
      </c>
      <c r="K9" s="7">
        <v>1</v>
      </c>
      <c r="L9" s="36">
        <v>18000</v>
      </c>
      <c r="M9" s="48">
        <v>0</v>
      </c>
      <c r="N9" s="49">
        <v>0</v>
      </c>
      <c r="O9" s="50">
        <v>6000</v>
      </c>
      <c r="P9" s="43">
        <f t="shared" si="0"/>
        <v>3</v>
      </c>
      <c r="Q9" s="8">
        <f t="shared" si="1"/>
        <v>1</v>
      </c>
      <c r="R9" s="44">
        <f t="shared" si="2"/>
        <v>60000</v>
      </c>
      <c r="S9" s="59"/>
    </row>
    <row r="10" spans="2:19" s="9" customFormat="1" ht="21" customHeight="1" x14ac:dyDescent="0.25">
      <c r="B10" s="53" t="s">
        <v>14</v>
      </c>
      <c r="C10" s="46" t="s">
        <v>15</v>
      </c>
      <c r="D10" s="23">
        <v>106</v>
      </c>
      <c r="E10" s="17">
        <v>0</v>
      </c>
      <c r="F10" s="24">
        <v>57240</v>
      </c>
      <c r="G10" s="29">
        <v>0</v>
      </c>
      <c r="H10" s="6">
        <v>20</v>
      </c>
      <c r="I10" s="30">
        <v>5400</v>
      </c>
      <c r="J10" s="35">
        <v>31</v>
      </c>
      <c r="K10" s="7">
        <v>66</v>
      </c>
      <c r="L10" s="36">
        <v>36801</v>
      </c>
      <c r="M10" s="48">
        <v>9</v>
      </c>
      <c r="N10" s="49">
        <v>4</v>
      </c>
      <c r="O10" s="50">
        <v>17055</v>
      </c>
      <c r="P10" s="43">
        <f t="shared" si="0"/>
        <v>146</v>
      </c>
      <c r="Q10" s="8">
        <f t="shared" si="1"/>
        <v>90</v>
      </c>
      <c r="R10" s="44">
        <f t="shared" si="2"/>
        <v>116496</v>
      </c>
      <c r="S10" s="59"/>
    </row>
    <row r="11" spans="2:19" s="9" customFormat="1" ht="21.75" customHeight="1" x14ac:dyDescent="0.25">
      <c r="B11" s="53" t="s">
        <v>16</v>
      </c>
      <c r="C11" s="46" t="s">
        <v>17</v>
      </c>
      <c r="D11" s="23">
        <v>43</v>
      </c>
      <c r="E11" s="17">
        <v>0</v>
      </c>
      <c r="F11" s="24">
        <v>45150</v>
      </c>
      <c r="G11" s="29">
        <v>0</v>
      </c>
      <c r="H11" s="6">
        <v>7</v>
      </c>
      <c r="I11" s="30">
        <v>6300</v>
      </c>
      <c r="J11" s="35">
        <v>13</v>
      </c>
      <c r="K11" s="7">
        <v>29</v>
      </c>
      <c r="L11" s="36">
        <v>27597.5</v>
      </c>
      <c r="M11" s="48">
        <v>1</v>
      </c>
      <c r="N11" s="49">
        <v>2</v>
      </c>
      <c r="O11" s="50">
        <v>7787.5</v>
      </c>
      <c r="P11" s="43">
        <f t="shared" si="0"/>
        <v>57</v>
      </c>
      <c r="Q11" s="8">
        <f t="shared" si="1"/>
        <v>38</v>
      </c>
      <c r="R11" s="44">
        <f t="shared" si="2"/>
        <v>86835</v>
      </c>
      <c r="S11" s="59"/>
    </row>
    <row r="12" spans="2:19" s="9" customFormat="1" ht="21" customHeight="1" x14ac:dyDescent="0.25">
      <c r="B12" s="53" t="s">
        <v>18</v>
      </c>
      <c r="C12" s="46" t="s">
        <v>19</v>
      </c>
      <c r="D12" s="23">
        <v>0</v>
      </c>
      <c r="E12" s="17">
        <v>0</v>
      </c>
      <c r="F12" s="24">
        <v>0</v>
      </c>
      <c r="G12" s="29">
        <v>0</v>
      </c>
      <c r="H12" s="6">
        <v>0</v>
      </c>
      <c r="I12" s="30">
        <v>0</v>
      </c>
      <c r="J12" s="35">
        <v>1</v>
      </c>
      <c r="K12" s="7">
        <v>0</v>
      </c>
      <c r="L12" s="36">
        <v>201</v>
      </c>
      <c r="M12" s="48">
        <v>0</v>
      </c>
      <c r="N12" s="49">
        <v>0</v>
      </c>
      <c r="O12" s="50">
        <v>201</v>
      </c>
      <c r="P12" s="43">
        <f t="shared" si="0"/>
        <v>1</v>
      </c>
      <c r="Q12" s="8">
        <f t="shared" si="1"/>
        <v>0</v>
      </c>
      <c r="R12" s="44">
        <f t="shared" si="2"/>
        <v>402</v>
      </c>
      <c r="S12" s="59"/>
    </row>
    <row r="13" spans="2:19" s="9" customFormat="1" ht="19.5" customHeight="1" x14ac:dyDescent="0.25">
      <c r="B13" s="53" t="s">
        <v>20</v>
      </c>
      <c r="C13" s="46" t="s">
        <v>21</v>
      </c>
      <c r="D13" s="23">
        <v>3811</v>
      </c>
      <c r="E13" s="17">
        <v>0</v>
      </c>
      <c r="F13" s="24">
        <v>411804</v>
      </c>
      <c r="G13" s="29">
        <v>593</v>
      </c>
      <c r="H13" s="6">
        <v>327</v>
      </c>
      <c r="I13" s="30">
        <v>72513</v>
      </c>
      <c r="J13" s="35">
        <v>1813</v>
      </c>
      <c r="K13" s="15">
        <v>3350</v>
      </c>
      <c r="L13" s="36">
        <v>352431</v>
      </c>
      <c r="M13" s="48">
        <v>435</v>
      </c>
      <c r="N13" s="49">
        <v>202</v>
      </c>
      <c r="O13" s="50">
        <v>204755.8</v>
      </c>
      <c r="P13" s="43">
        <f t="shared" si="0"/>
        <v>6652</v>
      </c>
      <c r="Q13" s="8">
        <f t="shared" si="1"/>
        <v>3879</v>
      </c>
      <c r="R13" s="87">
        <f t="shared" si="2"/>
        <v>1041503.8</v>
      </c>
      <c r="S13" s="59"/>
    </row>
    <row r="14" spans="2:19" ht="33" customHeight="1" x14ac:dyDescent="0.25">
      <c r="B14" s="53" t="s">
        <v>22</v>
      </c>
      <c r="C14" s="46" t="s">
        <v>23</v>
      </c>
      <c r="D14" s="23">
        <v>18</v>
      </c>
      <c r="E14" s="17">
        <v>0</v>
      </c>
      <c r="F14" s="24">
        <v>32550</v>
      </c>
      <c r="G14" s="29">
        <v>3</v>
      </c>
      <c r="H14" s="6">
        <v>0</v>
      </c>
      <c r="I14" s="30">
        <v>7260</v>
      </c>
      <c r="J14" s="35">
        <v>4</v>
      </c>
      <c r="K14" s="7">
        <v>3</v>
      </c>
      <c r="L14" s="36">
        <v>6840</v>
      </c>
      <c r="M14" s="48">
        <v>9</v>
      </c>
      <c r="N14" s="49">
        <v>0</v>
      </c>
      <c r="O14" s="50">
        <v>19170</v>
      </c>
      <c r="P14" s="43">
        <f t="shared" si="0"/>
        <v>34</v>
      </c>
      <c r="Q14" s="8">
        <f t="shared" si="1"/>
        <v>3</v>
      </c>
      <c r="R14" s="44">
        <f t="shared" si="2"/>
        <v>65820</v>
      </c>
      <c r="S14" s="60" t="s">
        <v>48</v>
      </c>
    </row>
    <row r="15" spans="2:19" ht="32.25" customHeight="1" x14ac:dyDescent="0.25">
      <c r="B15" s="53" t="s">
        <v>24</v>
      </c>
      <c r="C15" s="46" t="s">
        <v>25</v>
      </c>
      <c r="D15" s="23">
        <v>0</v>
      </c>
      <c r="E15" s="17">
        <v>0</v>
      </c>
      <c r="F15" s="24">
        <v>0</v>
      </c>
      <c r="G15" s="29">
        <v>0</v>
      </c>
      <c r="H15" s="6">
        <v>0</v>
      </c>
      <c r="I15" s="30">
        <v>0</v>
      </c>
      <c r="J15" s="35">
        <v>0</v>
      </c>
      <c r="K15" s="7">
        <v>0</v>
      </c>
      <c r="L15" s="36">
        <v>0</v>
      </c>
      <c r="M15" s="48">
        <v>0</v>
      </c>
      <c r="N15" s="49">
        <v>0</v>
      </c>
      <c r="O15" s="50">
        <f t="shared" ref="O15:O17" si="3">R15</f>
        <v>0</v>
      </c>
      <c r="P15" s="43">
        <f t="shared" ref="P15:Q17" si="4">D15+G15+J15</f>
        <v>0</v>
      </c>
      <c r="Q15" s="8">
        <f t="shared" si="4"/>
        <v>0</v>
      </c>
      <c r="R15" s="44">
        <v>0</v>
      </c>
      <c r="S15" s="60"/>
    </row>
    <row r="16" spans="2:19" ht="20.25" customHeight="1" x14ac:dyDescent="0.25">
      <c r="B16" s="53" t="s">
        <v>26</v>
      </c>
      <c r="C16" s="46" t="s">
        <v>37</v>
      </c>
      <c r="D16" s="23">
        <v>0</v>
      </c>
      <c r="E16" s="17">
        <v>0</v>
      </c>
      <c r="F16" s="24">
        <v>0</v>
      </c>
      <c r="G16" s="29">
        <v>0</v>
      </c>
      <c r="H16" s="6">
        <v>0</v>
      </c>
      <c r="I16" s="30">
        <v>0</v>
      </c>
      <c r="J16" s="35">
        <v>0</v>
      </c>
      <c r="K16" s="7">
        <v>0</v>
      </c>
      <c r="L16" s="36">
        <v>0</v>
      </c>
      <c r="M16" s="48">
        <v>0</v>
      </c>
      <c r="N16" s="49">
        <v>0</v>
      </c>
      <c r="O16" s="50">
        <f t="shared" si="3"/>
        <v>0</v>
      </c>
      <c r="P16" s="43">
        <f t="shared" si="4"/>
        <v>0</v>
      </c>
      <c r="Q16" s="8">
        <f t="shared" si="4"/>
        <v>0</v>
      </c>
      <c r="R16" s="44">
        <v>0</v>
      </c>
      <c r="S16" s="61"/>
    </row>
    <row r="17" spans="2:40" ht="19.5" customHeight="1" x14ac:dyDescent="0.25">
      <c r="B17" s="53" t="s">
        <v>27</v>
      </c>
      <c r="C17" s="46" t="s">
        <v>28</v>
      </c>
      <c r="D17" s="23">
        <v>0</v>
      </c>
      <c r="E17" s="17">
        <v>0</v>
      </c>
      <c r="F17" s="24">
        <v>0</v>
      </c>
      <c r="G17" s="29">
        <v>0</v>
      </c>
      <c r="H17" s="6">
        <v>0</v>
      </c>
      <c r="I17" s="30">
        <v>0</v>
      </c>
      <c r="J17" s="35">
        <v>0</v>
      </c>
      <c r="K17" s="7">
        <v>0</v>
      </c>
      <c r="L17" s="36">
        <v>0</v>
      </c>
      <c r="M17" s="48">
        <v>0</v>
      </c>
      <c r="N17" s="49">
        <v>0</v>
      </c>
      <c r="O17" s="50">
        <f t="shared" si="3"/>
        <v>0</v>
      </c>
      <c r="P17" s="43">
        <f t="shared" si="4"/>
        <v>0</v>
      </c>
      <c r="Q17" s="8">
        <f t="shared" si="4"/>
        <v>0</v>
      </c>
      <c r="R17" s="44">
        <v>0</v>
      </c>
      <c r="S17" s="61"/>
    </row>
    <row r="18" spans="2:40" ht="47.25" customHeight="1" x14ac:dyDescent="0.25">
      <c r="B18" s="54" t="s">
        <v>41</v>
      </c>
      <c r="C18" s="47" t="s">
        <v>40</v>
      </c>
      <c r="D18" s="25"/>
      <c r="E18" s="19"/>
      <c r="F18" s="26"/>
      <c r="G18" s="31"/>
      <c r="H18" s="13"/>
      <c r="I18" s="32"/>
      <c r="J18" s="37"/>
      <c r="K18" s="14"/>
      <c r="L18" s="38"/>
      <c r="M18" s="48"/>
      <c r="N18" s="49"/>
      <c r="O18" s="50">
        <v>10450</v>
      </c>
      <c r="P18" s="45"/>
      <c r="Q18" s="20"/>
      <c r="R18" s="44">
        <f t="shared" si="2"/>
        <v>10450</v>
      </c>
      <c r="S18" s="61"/>
    </row>
    <row r="19" spans="2:40" ht="31.5" customHeight="1" thickBot="1" x14ac:dyDescent="0.3">
      <c r="B19" s="54" t="s">
        <v>42</v>
      </c>
      <c r="C19" s="89" t="s">
        <v>43</v>
      </c>
      <c r="D19" s="76"/>
      <c r="E19" s="77"/>
      <c r="F19" s="78"/>
      <c r="G19" s="79"/>
      <c r="H19" s="80"/>
      <c r="I19" s="81">
        <v>1.2</v>
      </c>
      <c r="J19" s="82"/>
      <c r="K19" s="83"/>
      <c r="L19" s="84">
        <v>1.04</v>
      </c>
      <c r="M19" s="85"/>
      <c r="N19" s="86"/>
      <c r="O19" s="90">
        <v>0.91600000000000004</v>
      </c>
      <c r="P19" s="51"/>
      <c r="Q19" s="52"/>
      <c r="R19" s="92">
        <f t="shared" si="2"/>
        <v>3.1560000000000001</v>
      </c>
      <c r="S19" s="88" t="s">
        <v>49</v>
      </c>
    </row>
    <row r="20" spans="2:40" ht="22.5" customHeight="1" x14ac:dyDescent="0.25">
      <c r="B20" s="62"/>
      <c r="C20" s="63" t="s">
        <v>29</v>
      </c>
      <c r="D20" s="64">
        <f t="shared" ref="D20:K20" si="5">D19+D17+D16+D15+D14+D13+D12+D11+D10+D9+D8+D7+D6+D5</f>
        <v>4022</v>
      </c>
      <c r="E20" s="65">
        <f t="shared" si="5"/>
        <v>0</v>
      </c>
      <c r="F20" s="66">
        <f t="shared" si="5"/>
        <v>1579944</v>
      </c>
      <c r="G20" s="67">
        <f t="shared" si="5"/>
        <v>603</v>
      </c>
      <c r="H20" s="68">
        <f t="shared" si="5"/>
        <v>360</v>
      </c>
      <c r="I20" s="69">
        <f t="shared" si="5"/>
        <v>1166124.2</v>
      </c>
      <c r="J20" s="70">
        <f t="shared" si="5"/>
        <v>1876</v>
      </c>
      <c r="K20" s="71">
        <f t="shared" si="5"/>
        <v>3469</v>
      </c>
      <c r="L20" s="72">
        <f>L19+L17+L16+L15+L13+L12+L11+L10+L9+L8+L7+L6+L5+L14</f>
        <v>1969001.54</v>
      </c>
      <c r="M20" s="73">
        <f>SUM(M5:M19)</f>
        <v>458</v>
      </c>
      <c r="N20" s="73">
        <f>SUM(N5:N19)</f>
        <v>210</v>
      </c>
      <c r="O20" s="91">
        <f>O5+O13+O19+O6+O7+O8+O9+O10+O11+O12+O14+O15+O16+O17+O18</f>
        <v>820750.21600000001</v>
      </c>
      <c r="P20" s="74">
        <f>P19+P17+P16+P15+P14+P13+P12+P11+P10+P9+P8+P7+P6+P5</f>
        <v>6959</v>
      </c>
      <c r="Q20" s="75">
        <f>Q19+Q17+Q16+Q15+Q14+Q13+Q12+Q11+Q10+Q9+Q8+Q7+Q6+Q5</f>
        <v>4039</v>
      </c>
      <c r="R20" s="93">
        <f>SUM(R5:R19)</f>
        <v>5535819.9560000002</v>
      </c>
      <c r="S20" s="58"/>
    </row>
    <row r="21" spans="2:40" ht="28.5" customHeight="1" x14ac:dyDescent="0.25">
      <c r="B21" s="95" t="s">
        <v>47</v>
      </c>
      <c r="C21" s="95"/>
      <c r="D21" s="95"/>
      <c r="E21" s="95"/>
      <c r="F21" s="95"/>
      <c r="G21" s="95"/>
      <c r="H21" s="95"/>
      <c r="I21" s="95"/>
      <c r="J21" s="95"/>
      <c r="K21" s="95"/>
      <c r="L21" s="95"/>
      <c r="M21" s="95"/>
      <c r="N21" s="95"/>
      <c r="O21" s="95"/>
      <c r="P21" s="95"/>
      <c r="Q21" s="95"/>
      <c r="R21" s="95"/>
      <c r="S21" s="10"/>
      <c r="T21" s="10"/>
      <c r="U21" s="10"/>
      <c r="V21" s="10"/>
      <c r="W21" s="10"/>
      <c r="X21" s="10"/>
      <c r="Y21" s="10"/>
      <c r="Z21" s="10"/>
      <c r="AA21" s="10"/>
      <c r="AB21" s="10"/>
      <c r="AC21" s="10"/>
      <c r="AD21" s="10"/>
      <c r="AE21" s="10"/>
      <c r="AF21" s="10"/>
      <c r="AG21" s="10"/>
      <c r="AH21" s="10"/>
      <c r="AI21" s="10"/>
      <c r="AJ21" s="10"/>
      <c r="AK21" s="10"/>
      <c r="AL21" s="10"/>
      <c r="AM21" s="10"/>
      <c r="AN21" s="10"/>
    </row>
    <row r="22" spans="2:40" s="12" customFormat="1" ht="15.75" customHeight="1" x14ac:dyDescent="0.25">
      <c r="B22" s="94" t="s">
        <v>36</v>
      </c>
      <c r="C22" s="94"/>
      <c r="D22" s="94"/>
      <c r="E22" s="94"/>
      <c r="F22" s="94"/>
      <c r="G22" s="94"/>
      <c r="H22" s="94"/>
      <c r="I22" s="94"/>
      <c r="J22" s="94"/>
      <c r="K22" s="94"/>
      <c r="L22" s="94"/>
      <c r="M22" s="55"/>
      <c r="N22" s="55"/>
      <c r="O22" s="55"/>
      <c r="P22" s="55"/>
      <c r="Q22" s="55"/>
      <c r="R22" s="56"/>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41.25" customHeight="1" x14ac:dyDescent="0.25">
      <c r="B23" s="94" t="s">
        <v>50</v>
      </c>
      <c r="C23" s="94"/>
      <c r="D23" s="94"/>
      <c r="E23" s="94"/>
      <c r="F23" s="94"/>
      <c r="G23" s="94"/>
      <c r="H23" s="94"/>
      <c r="I23" s="94"/>
      <c r="J23" s="94"/>
      <c r="K23" s="94"/>
      <c r="L23" s="94"/>
      <c r="M23" s="96"/>
      <c r="N23" s="96"/>
      <c r="O23" s="96"/>
      <c r="P23" s="96"/>
      <c r="Q23" s="96"/>
      <c r="R23" s="96"/>
    </row>
    <row r="24" spans="2:40" ht="10.5" customHeight="1" x14ac:dyDescent="0.25"/>
    <row r="26" spans="2:40" x14ac:dyDescent="0.25">
      <c r="C26" s="2"/>
    </row>
  </sheetData>
  <mergeCells count="12">
    <mergeCell ref="B22:L22"/>
    <mergeCell ref="B21:R21"/>
    <mergeCell ref="B23:R23"/>
    <mergeCell ref="Q1:R1"/>
    <mergeCell ref="B3:B4"/>
    <mergeCell ref="C3:C4"/>
    <mergeCell ref="D3:F3"/>
    <mergeCell ref="G3:I3"/>
    <mergeCell ref="J3:L3"/>
    <mergeCell ref="P3:R3"/>
    <mergeCell ref="C2:R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2024-02-07T11:58:04Z</cp:lastPrinted>
  <dcterms:created xsi:type="dcterms:W3CDTF">2023-06-28T11:33:21Z</dcterms:created>
  <dcterms:modified xsi:type="dcterms:W3CDTF">2024-09-17T10:56:08Z</dcterms:modified>
</cp:coreProperties>
</file>